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<sst xmlns="http://schemas.openxmlformats.org/spreadsheetml/2006/main" count="33" uniqueCount="27">
  <si>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</si>
  <si>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</si>
  <si>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</si>
  <si>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</si>
  <si>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</si>
  <si>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</si>
  <si>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</si>
  <si>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</si>
  <si>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</si>
  <si>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</si>
  <si>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</si>
  <si>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</si>
  <si>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</si>
  <si>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</si>
  <si>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Щербакова 86а</t>
  </si>
  <si>
    <t>годовая ст-ть</t>
  </si>
  <si>
    <t>работ, руб.</t>
  </si>
  <si>
    <t>дер</t>
  </si>
  <si>
    <t>об.им.</t>
  </si>
  <si>
    <t>сет</t>
  </si>
  <si>
    <t>авр</t>
  </si>
  <si>
    <t>1.3.</t>
  </si>
  <si>
    <t>констр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</si>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</sst>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7" sqref="E7:E14"/>
    </sheetView>
  </sheetViews>
  <sheetFormatPr defaultColWidth="9.00390625" defaultRowHeight="12.75"/>
  <cols>
    <col min="1" max="1" width="6.25390625" style="0" customWidth="1"/>
    <col min="2" max="2" width="37.125" style="0" customWidth="1"/>
    <col min="3" max="3" width="10.125" style="0" customWidth="1"/>
    <col min="4" max="4" width="8.625" style="0" customWidth="1"/>
    <col min="5" max="5" width="10.125" style="0" customWidth="1"/>
    <col min="7" max="7" width="9.875" style="0" customWidth="1"/>
  </cols>
  <sheetData>
    <row r="2" spans="1:5" ht="13.5" thickBot="1">
      <c r="A2" t="s">
        <v>14</v>
      </c>
      <c r="C2" t="s">
        <v>24</v>
      </c>
      <c r="D2" t="s">
        <v>21</v>
      </c>
      <c r="E2" s="16">
        <v>5784.7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19</v>
      </c>
    </row>
    <row r="7" spans="1:8" ht="12.75">
      <c r="A7" s="8"/>
      <c r="B7" s="9" t="s">
        <v>6</v>
      </c>
      <c r="C7" s="3" t="s">
        <v>8</v>
      </c>
      <c r="D7" s="3">
        <v>2.36</v>
      </c>
      <c r="E7" s="16">
        <f>$E$2*D7*12</f>
        <v>163822.70399999997</v>
      </c>
      <c r="F7">
        <f>E2*2.96*12</f>
        <v>205472.544</v>
      </c>
      <c r="H7" s="17">
        <f>E7-F7</f>
        <v>-41649.840000000026</v>
      </c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18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213802.512</v>
      </c>
      <c r="F9">
        <f>E2*0.14*12</f>
        <v>9718.296</v>
      </c>
      <c r="G9" s="17">
        <f>E9-F9</f>
        <v>204084.216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235321.59600000002</v>
      </c>
      <c r="F10">
        <f>E10+E2*0.17*12</f>
        <v>247122.38400000002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390120.168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4.09</v>
      </c>
      <c r="E12" s="16">
        <f t="shared" si="0"/>
        <v>283913.076</v>
      </c>
      <c r="F12">
        <f>$E$2*0.34*12</f>
        <v>23601.576</v>
      </c>
      <c r="G12">
        <f>$E$2*2.9*12</f>
        <v>201307.55999999997</v>
      </c>
      <c r="H12">
        <f>$E$2*0.08*12</f>
        <v>5553.312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199919.23199999996</v>
      </c>
      <c r="F13" t="s">
        <v>20</v>
      </c>
      <c r="G13" t="s">
        <v>22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270029.796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2018-02-07T06:09:45Z</dcterms:modified>
  <cp:category/>
  <cp:version/>
  <cp:contentType/>
  <cp:contentStatus/>
</cp:coreProperties>
</file>