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<sst xmlns="http://schemas.openxmlformats.org/spreadsheetml/2006/main" count="36" uniqueCount="30">
  <si>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</si>
  <si>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</si>
  <si>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</si>
  <si>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</si>
  <si>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</si>
  <si>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</si>
  <si>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</si>
  <si>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</si>
  <si>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</si>
  <si>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</si>
  <si>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</si>
  <si>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</si>
  <si>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</si>
  <si>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</si>
  <si>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годовая ст-ть</t>
  </si>
  <si>
    <t>работ, руб.</t>
  </si>
  <si>
    <t>заречный 37 корпус1</t>
  </si>
  <si>
    <t>сети</t>
  </si>
  <si>
    <t>дер</t>
  </si>
  <si>
    <t>об.им.</t>
  </si>
  <si>
    <t>авр</t>
  </si>
  <si>
    <t>констр</t>
  </si>
  <si>
    <t>1.3.1.</t>
  </si>
  <si>
    <t>0,31 дым.</t>
  </si>
  <si>
    <t>общая дым</t>
  </si>
  <si>
    <t>прочие</t>
  </si>
  <si>
    <t>с 01.01.2018</t>
  </si>
  <si>
    <t>Услуги по обращению с ТКО</t>
  </si>
  <si>
    <t>0,88 дым.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</si>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</sst>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C1">
      <selection activeCell="J5" sqref="J5"/>
    </sheetView>
  </sheetViews>
  <sheetFormatPr defaultColWidth="9.00390625" defaultRowHeight="12.75"/>
  <cols>
    <col min="1" max="1" width="2.125" style="0" customWidth="1"/>
    <col min="2" max="2" width="34.875" style="0" customWidth="1"/>
    <col min="3" max="3" width="7.625" style="0" customWidth="1"/>
    <col min="4" max="4" width="5.25390625" style="0" customWidth="1"/>
    <col min="5" max="5" width="10.375" style="0" customWidth="1"/>
    <col min="7" max="7" width="10.375" style="0" customWidth="1"/>
    <col min="8" max="8" width="10.25390625" style="0" customWidth="1"/>
  </cols>
  <sheetData>
    <row r="2" spans="1:5" ht="13.5" thickBot="1">
      <c r="A2" t="s">
        <v>16</v>
      </c>
      <c r="C2" t="s">
        <v>26</v>
      </c>
      <c r="D2" t="s">
        <v>22</v>
      </c>
      <c r="E2" s="16">
        <v>20867.9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17</v>
      </c>
      <c r="G6" t="s">
        <v>23</v>
      </c>
    </row>
    <row r="7" spans="1:8" ht="12.75">
      <c r="A7" s="8"/>
      <c r="B7" s="9" t="s">
        <v>6</v>
      </c>
      <c r="C7" s="3" t="s">
        <v>8</v>
      </c>
      <c r="D7" s="3">
        <v>2.76</v>
      </c>
      <c r="E7" s="16">
        <f>$E$2*D7*12</f>
        <v>691144.848</v>
      </c>
      <c r="F7">
        <f>E2*3.13*12</f>
        <v>783798.324</v>
      </c>
      <c r="G7">
        <f>E2*0.31*12</f>
        <v>77628.588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771277.584</v>
      </c>
      <c r="F9">
        <f>E2*0.14*12</f>
        <v>35058.072</v>
      </c>
      <c r="G9" s="17">
        <f>E2*2.94*12</f>
        <v>736219.5120000001</v>
      </c>
    </row>
    <row r="10" spans="1:6" ht="12.75">
      <c r="A10" s="12">
        <v>3</v>
      </c>
      <c r="B10" s="13" t="s">
        <v>9</v>
      </c>
      <c r="C10" s="12" t="s">
        <v>8</v>
      </c>
      <c r="D10" s="12">
        <v>3.38</v>
      </c>
      <c r="E10" s="16">
        <f t="shared" si="0"/>
        <v>846402.0240000001</v>
      </c>
      <c r="F10">
        <f>E10+E2*0.18*12</f>
        <v>891476.6880000001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1407331.1760000002</v>
      </c>
      <c r="F11" t="s">
        <v>29</v>
      </c>
    </row>
    <row r="12" spans="1:9" ht="12.75">
      <c r="A12" s="12">
        <v>5</v>
      </c>
      <c r="B12" s="14" t="s">
        <v>11</v>
      </c>
      <c r="C12" s="12" t="s">
        <v>8</v>
      </c>
      <c r="D12" s="12">
        <v>5.06</v>
      </c>
      <c r="E12" s="16">
        <f t="shared" si="0"/>
        <v>1267098.8879999998</v>
      </c>
      <c r="F12">
        <f>$E$2*0.35*12</f>
        <v>87645.18000000001</v>
      </c>
      <c r="G12" s="18">
        <f>E2*0.88*12</f>
        <v>220365.024</v>
      </c>
      <c r="H12">
        <f>$E$2*2.89*12</f>
        <v>723698.7720000001</v>
      </c>
      <c r="I12">
        <f>$E$2*0.08*12</f>
        <v>20033.184</v>
      </c>
    </row>
    <row r="13" spans="1:9" ht="12.75">
      <c r="A13" s="12">
        <v>6</v>
      </c>
      <c r="B13" s="14" t="s">
        <v>12</v>
      </c>
      <c r="C13" s="12" t="s">
        <v>8</v>
      </c>
      <c r="D13" s="12">
        <v>2.72</v>
      </c>
      <c r="E13" s="16">
        <f t="shared" si="0"/>
        <v>681128.256</v>
      </c>
      <c r="F13" t="s">
        <v>20</v>
      </c>
      <c r="G13" t="s">
        <v>28</v>
      </c>
      <c r="H13" t="s">
        <v>21</v>
      </c>
      <c r="I13" t="s">
        <v>25</v>
      </c>
    </row>
    <row r="14" spans="1:5" ht="12.75">
      <c r="A14" s="12">
        <v>7</v>
      </c>
      <c r="B14" s="14" t="s">
        <v>27</v>
      </c>
      <c r="C14" s="12" t="s">
        <v>8</v>
      </c>
      <c r="D14" s="12">
        <v>3.89</v>
      </c>
      <c r="E14" s="16">
        <f t="shared" si="0"/>
        <v>974113.5720000002</v>
      </c>
    </row>
    <row r="15" ht="12.75">
      <c r="G15">
        <f>G7+G12</f>
        <v>297993.612</v>
      </c>
    </row>
    <row r="16" ht="12.75">
      <c r="G16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2018-02-12T10:38:22Z</dcterms:modified>
  <cp:category/>
  <cp:version/>
  <cp:contentType/>
  <cp:contentStatus/>
</cp:coreProperties>
</file>