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<sst xmlns="http://schemas.openxmlformats.org/spreadsheetml/2006/main" count="34" uniqueCount="28">
  <si>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</si>
  <si>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</si>
  <si>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</si>
  <si>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</si>
  <si>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</si>
  <si>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</si>
  <si>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</si>
  <si>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</si>
  <si>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</si>
  <si>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</si>
  <si>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</si>
  <si>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</si>
  <si>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</si>
  <si>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</si>
  <si>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годовая ст-ть</t>
  </si>
  <si>
    <t>работ, руб.</t>
  </si>
  <si>
    <t>пр. Шаимский 7</t>
  </si>
  <si>
    <t>сет</t>
  </si>
  <si>
    <t>дер</t>
  </si>
  <si>
    <t>об.им</t>
  </si>
  <si>
    <t>авр</t>
  </si>
  <si>
    <t>м.пров.</t>
  </si>
  <si>
    <t>1.2.</t>
  </si>
  <si>
    <t>констр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</si>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</sst>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I17" sqref="I17"/>
    </sheetView>
  </sheetViews>
  <sheetFormatPr defaultColWidth="9.00390625" defaultRowHeight="12.75"/>
  <cols>
    <col min="1" max="1" width="6.625" style="0" customWidth="1"/>
    <col min="2" max="2" width="32.875" style="0" customWidth="1"/>
    <col min="3" max="3" width="9.625" style="0" customWidth="1"/>
    <col min="4" max="4" width="8.75390625" style="0" customWidth="1"/>
    <col min="5" max="5" width="12.00390625" style="0" customWidth="1"/>
    <col min="6" max="6" width="9.625" style="0" bestFit="1" customWidth="1"/>
    <col min="7" max="7" width="9.875" style="0" customWidth="1"/>
    <col min="8" max="8" width="9.625" style="0" bestFit="1" customWidth="1"/>
  </cols>
  <sheetData>
    <row r="2" spans="1:5" ht="13.5" thickBot="1">
      <c r="A2" t="s">
        <v>16</v>
      </c>
      <c r="C2" t="s">
        <v>25</v>
      </c>
      <c r="D2" t="s">
        <v>22</v>
      </c>
      <c r="E2" s="16">
        <v>2791.36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80726.1312</v>
      </c>
      <c r="F7">
        <f>E2*3.05*12</f>
        <v>102163.77599999998</v>
      </c>
      <c r="H7" s="17"/>
    </row>
    <row r="8" spans="1:8" ht="12.75">
      <c r="A8" s="8"/>
      <c r="B8" s="9" t="s">
        <v>7</v>
      </c>
      <c r="C8" s="10"/>
      <c r="D8" s="11"/>
      <c r="E8" s="16"/>
      <c r="F8" t="s">
        <v>18</v>
      </c>
      <c r="G8" t="s">
        <v>21</v>
      </c>
      <c r="H8" t="s">
        <v>19</v>
      </c>
    </row>
    <row r="9" spans="1:8" ht="12.75">
      <c r="A9" s="12">
        <v>2</v>
      </c>
      <c r="B9" s="13" t="s">
        <v>13</v>
      </c>
      <c r="C9" s="11" t="s">
        <v>8</v>
      </c>
      <c r="D9" s="12">
        <v>4.7</v>
      </c>
      <c r="E9" s="16">
        <f aca="true" t="shared" si="0" ref="E9:E14">$E$2*D9*12</f>
        <v>157432.70400000003</v>
      </c>
      <c r="F9">
        <f>E2*0.14*12</f>
        <v>4689.4848</v>
      </c>
      <c r="G9">
        <f>E2*1.62*12</f>
        <v>54264.038400000005</v>
      </c>
      <c r="H9" s="17">
        <f>E2*2.94*12</f>
        <v>98479.1808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113552.5248</v>
      </c>
      <c r="F10">
        <f>E10+E2*0.17*12</f>
        <v>119246.8992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188249.31840000002</v>
      </c>
      <c r="F11" t="s">
        <v>27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138339.8016</v>
      </c>
      <c r="F12">
        <f>$E$2*0.34*12</f>
        <v>11388.748800000001</v>
      </c>
      <c r="G12">
        <f>$E$2*2.9*12</f>
        <v>97139.32800000001</v>
      </c>
      <c r="H12">
        <f>$E$2*0.08*12</f>
        <v>2679.7056000000002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96469.4016</v>
      </c>
      <c r="F13" t="s">
        <v>20</v>
      </c>
      <c r="G13" t="s">
        <v>23</v>
      </c>
      <c r="H13" t="s">
        <v>24</v>
      </c>
    </row>
    <row r="14" spans="1:8" ht="12.75">
      <c r="A14" s="12">
        <v>7</v>
      </c>
      <c r="B14" s="14" t="s">
        <v>26</v>
      </c>
      <c r="C14" s="12" t="s">
        <v>8</v>
      </c>
      <c r="D14" s="12">
        <v>3.89</v>
      </c>
      <c r="E14" s="16">
        <f t="shared" si="0"/>
        <v>130300.6848</v>
      </c>
      <c r="F14" s="17">
        <f>E14</f>
        <v>130300.6848</v>
      </c>
      <c r="G14" s="17">
        <f>E13</f>
        <v>96469.4016</v>
      </c>
      <c r="H14" s="17">
        <f>E11</f>
        <v>188249.31840000002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2018-02-13T03:26:52Z</dcterms:modified>
  <cp:category/>
  <cp:version/>
  <cp:contentType/>
  <cp:contentStatus/>
</cp:coreProperties>
</file>