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<sst xmlns="http://schemas.openxmlformats.org/spreadsheetml/2006/main" count="34" uniqueCount="28">
  <si>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</si>
  <si>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</si>
  <si>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</si>
  <si>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</si>
  <si>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</si>
  <si>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</si>
  <si>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</si>
  <si>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</si>
  <si>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</si>
  <si>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</si>
  <si>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</si>
  <si>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</si>
  <si>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</si>
  <si>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</si>
  <si>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пр. Шаимский 5</t>
  </si>
  <si>
    <t>годовая ст-ть</t>
  </si>
  <si>
    <t>работ, руб.</t>
  </si>
  <si>
    <t>сет</t>
  </si>
  <si>
    <t>дер</t>
  </si>
  <si>
    <t>об.им</t>
  </si>
  <si>
    <t>авр</t>
  </si>
  <si>
    <t>м.пров.</t>
  </si>
  <si>
    <t>1.2.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</si>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</sst>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7" sqref="G17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10.125" style="0" customWidth="1"/>
    <col min="4" max="4" width="8.625" style="0" customWidth="1"/>
    <col min="5" max="5" width="12.125" style="0" customWidth="1"/>
    <col min="6" max="6" width="9.625" style="0" bestFit="1" customWidth="1"/>
    <col min="7" max="7" width="9.875" style="0" customWidth="1"/>
    <col min="8" max="8" width="9.625" style="0" bestFit="1" customWidth="1"/>
  </cols>
  <sheetData>
    <row r="2" spans="1:5" ht="13.5" thickBot="1">
      <c r="A2" t="s">
        <v>14</v>
      </c>
      <c r="C2" t="s">
        <v>25</v>
      </c>
      <c r="D2" t="s">
        <v>22</v>
      </c>
      <c r="E2" s="17">
        <v>3140.27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90816.60840000001</v>
      </c>
      <c r="F7">
        <f>E2*3.05*12</f>
        <v>114933.88199999998</v>
      </c>
      <c r="H7" s="18"/>
    </row>
    <row r="8" spans="1:8" ht="12.75">
      <c r="A8" s="8"/>
      <c r="B8" s="9" t="s">
        <v>7</v>
      </c>
      <c r="C8" s="10"/>
      <c r="D8" s="11"/>
      <c r="E8" s="16"/>
      <c r="F8" t="s">
        <v>18</v>
      </c>
      <c r="G8" t="s">
        <v>21</v>
      </c>
      <c r="H8" t="s">
        <v>19</v>
      </c>
    </row>
    <row r="9" spans="1:8" ht="12.75">
      <c r="A9" s="12">
        <v>2</v>
      </c>
      <c r="B9" s="13" t="s">
        <v>13</v>
      </c>
      <c r="C9" s="11" t="s">
        <v>8</v>
      </c>
      <c r="D9" s="19">
        <v>4.7</v>
      </c>
      <c r="E9" s="16">
        <f aca="true" t="shared" si="0" ref="E9:E14">$E$2*D9*12</f>
        <v>177111.228</v>
      </c>
      <c r="F9">
        <f>E2*0.14*12</f>
        <v>5275.653600000001</v>
      </c>
      <c r="G9">
        <f>E2*1.62*12</f>
        <v>61046.8488</v>
      </c>
      <c r="H9" s="18">
        <f>E2*2.94*12</f>
        <v>110788.7256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127746.18360000002</v>
      </c>
      <c r="F10">
        <f>E10+E2*0.17*12</f>
        <v>134152.33440000002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211779.8088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155631.7812</v>
      </c>
      <c r="F12">
        <f>$E$2*0.34*12</f>
        <v>12812.3016</v>
      </c>
      <c r="G12">
        <f>$E$2*2.9*12</f>
        <v>109281.396</v>
      </c>
      <c r="H12">
        <f>$E$2*0.08*12</f>
        <v>3014.6592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108527.73120000001</v>
      </c>
      <c r="F13" t="s">
        <v>20</v>
      </c>
      <c r="G13" t="s">
        <v>23</v>
      </c>
      <c r="H13" t="s">
        <v>24</v>
      </c>
    </row>
    <row r="14" spans="1:8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146587.8036</v>
      </c>
      <c r="F14" s="18">
        <f>E14</f>
        <v>146587.8036</v>
      </c>
      <c r="G14" s="18">
        <f>E13</f>
        <v>108527.73120000001</v>
      </c>
      <c r="H14" s="18">
        <f>E11</f>
        <v>211779.8088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2018-02-13T03:26:06Z</dcterms:modified>
  <cp:category/>
  <cp:version/>
  <cp:contentType/>
  <cp:contentStatus/>
</cp:coreProperties>
</file>